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5 ANUAL\"/>
    </mc:Choice>
  </mc:AlternateContent>
  <bookViews>
    <workbookView xWindow="120" yWindow="105" windowWidth="15600" windowHeight="7995"/>
  </bookViews>
  <sheets>
    <sheet name="ESF" sheetId="4" r:id="rId1"/>
  </sheets>
  <externalReferences>
    <externalReference r:id="rId2"/>
  </externalReference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F36" i="4" l="1"/>
  <c r="B21" i="4"/>
  <c r="B18" i="4"/>
  <c r="B5" i="4"/>
  <c r="F37" i="4" l="1"/>
  <c r="F33" i="4"/>
  <c r="F32" i="4"/>
  <c r="F31" i="4"/>
  <c r="F5" i="4"/>
  <c r="F14" i="4" s="1"/>
  <c r="F26" i="4" s="1"/>
  <c r="B20" i="4"/>
  <c r="B19" i="4"/>
  <c r="B17" i="4"/>
  <c r="B6" i="4"/>
  <c r="G46" i="4"/>
  <c r="G24" i="4"/>
  <c r="F24" i="4"/>
  <c r="G14" i="4"/>
  <c r="C27" i="4"/>
  <c r="C13" i="4"/>
  <c r="B13" i="4" l="1"/>
  <c r="G26" i="4"/>
  <c r="G48" i="4" s="1"/>
  <c r="C29" i="4"/>
  <c r="F46" i="4"/>
  <c r="F48" i="4" s="1"/>
  <c r="B27" i="4"/>
  <c r="B29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<sst xmlns="http://schemas.openxmlformats.org/spreadsheetml/2006/main" count="64" uniqueCount="64">
  <si>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</si>
  <si>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</si>
  <si>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</si>
  <si>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</si>
  <si>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</si>
  <si>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</si>
  <si>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</si>
  <si>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</si>
  <si>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</si>
  <si>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</si>
  <si>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</si>
  <si>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</si>
  <si>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</si>
  <si>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</si>
  <si>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</si>
  <si>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</si>
  <si>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</si>
  <si>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</si>
  <si>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</si>
  <si>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</si>
  <si>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</si>
  <si>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</si>
  <si>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</si>
  <si>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</si>
  <si>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</si>
  <si>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</si>
  <si>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</si>
  <si>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</si>
  <si>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</si>
  <si>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</si>
  <si>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</si>
  <si>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</si>
  <si>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</si>
  <si>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</si>
  <si>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</si>
  <si>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</si>
  <si>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</si>
  <si>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</si>
  <si>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</si>
  <si>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</si>
  <si>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</si>
  <si>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</si>
  <si>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</si>
  <si>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</si>
  <si>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</si>
  <si>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</si>
  <si>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</si>
  <si>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</si>
  <si>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</si>
  <si>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</si>
  <si>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</si>
  <si>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</si>
  <si>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</si>
  <si>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</si>
  <si>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</si>
  <si>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</si>
  <si>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</si>
  <si>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</si>
  <si>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</si>
  <si>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"DIRECTORA GENERAL
MONICA MACIEL MENDEZ MORALES"</t>
  </si>
  <si>
    <t>____________________________________</t>
  </si>
  <si>
    <t>"ENCARGADO DE CUENTA PUBLICA
JORGE ENRIQUE HERRERA TOVAR"</t>
  </si>
  <si>
    <t>_____________________________________</t>
  </si>
  <si>
    <t>INSTITUTO MUNICIPAL DE LAS MUJERES
Estado de Situación Financiera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</si>
</sst>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cuenta%20publica/2018/04%20CUARTO%20TRIMESTRE/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3000</v>
          </cell>
          <cell r="H9">
            <v>10.47</v>
          </cell>
        </row>
        <row r="10">
          <cell r="C10">
            <v>1644553.43</v>
          </cell>
          <cell r="H10">
            <v>-1.2</v>
          </cell>
        </row>
        <row r="15">
          <cell r="H15">
            <v>317982.46999999997</v>
          </cell>
        </row>
        <row r="17">
          <cell r="C17">
            <v>-0.28000000000000003</v>
          </cell>
        </row>
        <row r="53">
          <cell r="C53">
            <v>25922</v>
          </cell>
        </row>
        <row r="54">
          <cell r="C54">
            <v>4563565</v>
          </cell>
        </row>
        <row r="56">
          <cell r="C56">
            <v>20201061.140000001</v>
          </cell>
        </row>
        <row r="58">
          <cell r="C58">
            <v>2496535.67</v>
          </cell>
        </row>
        <row r="59">
          <cell r="C59">
            <v>751218.27</v>
          </cell>
        </row>
        <row r="61">
          <cell r="C61">
            <v>477293</v>
          </cell>
        </row>
        <row r="62">
          <cell r="C62">
            <v>0</v>
          </cell>
        </row>
        <row r="63">
          <cell r="C63">
            <v>746282.71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21146.799999999999</v>
          </cell>
        </row>
        <row r="67">
          <cell r="C67">
            <v>0</v>
          </cell>
        </row>
        <row r="71">
          <cell r="C71">
            <v>-2334651.7000000002</v>
          </cell>
        </row>
        <row r="73">
          <cell r="C73">
            <v>-2565826.36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0">
          <cell r="H80">
            <v>0</v>
          </cell>
        </row>
        <row r="87">
          <cell r="H87">
            <v>403145.71</v>
          </cell>
        </row>
        <row r="100">
          <cell r="H100">
            <v>-679860.03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topLeftCell="A25"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63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f>+'[1]Balance - Balance Sheet'!$C$10+'[1]Balance - Balance Sheet'!$C$9</f>
        <v>1647553.43</v>
      </c>
      <c r="C5" s="12">
        <v>1274453.8999999999</v>
      </c>
      <c r="D5" s="17"/>
      <c r="E5" s="11" t="s">
        <v>41</v>
      </c>
      <c r="F5" s="12">
        <f>+'[1]Balance - Balance Sheet'!$H$9+'[1]Balance - Balance Sheet'!$H$10+'[1]Balance - Balance Sheet'!$H$15</f>
        <v>317991.74</v>
      </c>
      <c r="G5" s="5">
        <v>338261.07</v>
      </c>
    </row>
    <row r="6" spans="1:7" x14ac:dyDescent="0.2">
      <c r="A6" s="30" t="s">
        <v>28</v>
      </c>
      <c r="B6" s="12">
        <f>+'[1]Balance - Balance Sheet'!$C$17</f>
        <v>-0.28000000000000003</v>
      </c>
      <c r="C6" s="12">
        <v>-0.02</v>
      </c>
      <c r="D6" s="17"/>
      <c r="E6" s="11" t="s">
        <v>42</v>
      </c>
      <c r="F6" s="12">
        <v>0</v>
      </c>
      <c r="G6" s="5"/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/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/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/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/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/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/>
    </row>
    <row r="13" spans="1:7" x14ac:dyDescent="0.2">
      <c r="A13" s="37" t="s">
        <v>5</v>
      </c>
      <c r="B13" s="10">
        <f>SUM(B5:B12)</f>
        <v>1647553.15</v>
      </c>
      <c r="C13" s="10">
        <f>SUM(C5:C12)</f>
        <v>1274453.8799999999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SUM(F3:F13)</f>
        <v>317991.74</v>
      </c>
      <c r="G14" s="5">
        <f>SUM(G3:G13)</f>
        <v>338261.07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f>+'[1]Balance - Balance Sheet'!$C$53</f>
        <v>25922</v>
      </c>
      <c r="C17" s="12">
        <v>25922</v>
      </c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f>+'[1]Balance - Balance Sheet'!$C$54+'[1]Balance - Balance Sheet'!$C$56</f>
        <v>24764626.140000001</v>
      </c>
      <c r="C18" s="12">
        <v>22338658.140000001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f>+'[1]Balance - Balance Sheet'!$C$58+'[1]Balance - Balance Sheet'!$C$59+'[1]Balance - Balance Sheet'!$C$61+'[1]Balance - Balance Sheet'!$C$62+'[1]Balance - Balance Sheet'!$C$63+'[1]Balance - Balance Sheet'!$C$64+'[1]Balance - Balance Sheet'!$C$65+'[1]Balance - Balance Sheet'!$C$66</f>
        <v>4492476.45</v>
      </c>
      <c r="C19" s="12">
        <v>4920732.7700000005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f>+'[1]Balance - Balance Sheet'!$C$67</f>
        <v>0</v>
      </c>
      <c r="C20" s="12">
        <v>8732.4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f>+'[1]Balance - Balance Sheet'!$C$71+'[1]Balance - Balance Sheet'!$C$73</f>
        <v>-4900478.0600000005</v>
      </c>
      <c r="C21" s="12">
        <v>-4018919.54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f>SUM(F17:F23)</f>
        <v>0</v>
      </c>
      <c r="G24" s="6">
        <f>SUM(G17:G22)</f>
        <v>0</v>
      </c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SUM(F14+F24)</f>
        <v>317991.74</v>
      </c>
      <c r="G26" s="6">
        <f>+G24+G14</f>
        <v>338261.07</v>
      </c>
    </row>
    <row r="27" spans="1:7" x14ac:dyDescent="0.2">
      <c r="A27" s="37" t="s">
        <v>8</v>
      </c>
      <c r="B27" s="10">
        <f>SUM(B16:B26)</f>
        <v>24382546.530000001</v>
      </c>
      <c r="C27" s="10">
        <f>SUM(C16:C26)</f>
        <v>23275125.77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+B27+B13</f>
        <v>26030099.68</v>
      </c>
      <c r="C29" s="10">
        <f>+C27+C13</f>
        <v>24549579.649999999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0">
        <f>+'[1]Balance - Balance Sheet'!$H$78</f>
        <v>1242756.1200000001</v>
      </c>
      <c r="G31" s="6">
        <v>1246550.98</v>
      </c>
    </row>
    <row r="32" spans="1:7" x14ac:dyDescent="0.2">
      <c r="A32" s="31"/>
      <c r="B32" s="15"/>
      <c r="C32" s="15"/>
      <c r="D32" s="17"/>
      <c r="E32" s="11" t="s">
        <v>18</v>
      </c>
      <c r="F32" s="12">
        <f>+'[1]Balance - Balance Sheet'!$H$79</f>
        <v>24746066.140000001</v>
      </c>
      <c r="G32" s="5">
        <v>22320098.140000001</v>
      </c>
    </row>
    <row r="33" spans="1:7" x14ac:dyDescent="0.2">
      <c r="A33" s="31"/>
      <c r="B33" s="15"/>
      <c r="C33" s="15"/>
      <c r="D33" s="17"/>
      <c r="E33" s="11" t="s">
        <v>51</v>
      </c>
      <c r="F33" s="12">
        <f>+'[1]Balance - Balance Sheet'!$H$80</f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/>
      <c r="G35" s="6"/>
    </row>
    <row r="36" spans="1:7" x14ac:dyDescent="0.2">
      <c r="A36" s="31"/>
      <c r="B36" s="15"/>
      <c r="C36" s="15"/>
      <c r="D36" s="17"/>
      <c r="E36" s="11" t="s">
        <v>52</v>
      </c>
      <c r="F36" s="12">
        <f>+'[1]Balance - Balance Sheet'!$H$100</f>
        <v>-679860.03</v>
      </c>
      <c r="G36" s="5">
        <v>-776012.19</v>
      </c>
    </row>
    <row r="37" spans="1:7" x14ac:dyDescent="0.2">
      <c r="A37" s="31"/>
      <c r="B37" s="15"/>
      <c r="C37" s="15"/>
      <c r="D37" s="17"/>
      <c r="E37" s="11" t="s">
        <v>19</v>
      </c>
      <c r="F37" s="12">
        <f>+'[1]Balance - Balance Sheet'!$H$87</f>
        <v>403145.71</v>
      </c>
      <c r="G37" s="5">
        <v>1420681.65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+SUM(F31:F45)</f>
        <v>25712107.940000001</v>
      </c>
      <c r="G46" s="6">
        <f>+SUM(G31:G44)</f>
        <v>24211318.579999998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+F46+F26</f>
        <v>26030099.68</v>
      </c>
      <c r="G48" s="20">
        <f>+G46+G26</f>
        <v>24549579.649999999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22.5" x14ac:dyDescent="0.2">
      <c r="A52" s="1" t="s">
        <v>58</v>
      </c>
    </row>
    <row r="54" spans="1:7" x14ac:dyDescent="0.2">
      <c r="A54" s="1" t="s">
        <v>60</v>
      </c>
      <c r="E54" s="4" t="s">
        <v>62</v>
      </c>
    </row>
    <row r="55" spans="1:7" ht="22.5" x14ac:dyDescent="0.2">
      <c r="A55" s="1" t="s">
        <v>59</v>
      </c>
      <c r="E55" s="42" t="s">
        <v>61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ignoredErrors>
    <ignoredError sqref="F26:G30 B27:C27 B13:C16 B28:C29 B6 B17 B24:C26 B19:B20 F6:G13 F38:G48 F34:F35 F31:F33 F37 F5" unlockedFormula="1"/>
    <ignoredError sqref="F15:G23 F25:G25" formulaRange="1"/>
    <ignoredError sqref="F24:G24 F14:G1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2018-04-11T14:56:05Z</cp:lastPrinted>
  <dcterms:created xsi:type="dcterms:W3CDTF">2012-12-11T20:26:08Z</dcterms:created>
  <dcterms:modified xsi:type="dcterms:W3CDTF">2019-02-14T05:24:03Z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